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ZIO FINANZIARIO\AMMINISTRAZIONE TRASPARENTE\2025\Performance\Posizioni Organizzative\2021_2022\"/>
    </mc:Choice>
  </mc:AlternateContent>
  <xr:revisionPtr revIDLastSave="0" documentId="13_ncr:1_{DB1E28C9-F0AA-4D22-8581-AC496A5FDB0A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ER AMMINISTRAZIONE TRASPARENTE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6" l="1"/>
  <c r="C43" i="6" s="1"/>
  <c r="B11" i="6"/>
  <c r="D22" i="6"/>
  <c r="D21" i="6"/>
  <c r="D20" i="6"/>
  <c r="D19" i="6"/>
  <c r="D23" i="6" s="1"/>
  <c r="F17" i="6" l="1"/>
  <c r="G6" i="6"/>
  <c r="B2" i="6"/>
  <c r="B3" i="6" s="1"/>
  <c r="B16" i="6" s="1"/>
  <c r="B5" i="6" l="1"/>
  <c r="E16" i="6"/>
  <c r="G17" i="6"/>
  <c r="E5" i="6"/>
  <c r="E22" i="6" l="1"/>
  <c r="G22" i="6" s="1"/>
  <c r="E21" i="6"/>
  <c r="G21" i="6" s="1"/>
  <c r="E19" i="6"/>
  <c r="E20" i="6"/>
  <c r="G20" i="6" s="1"/>
  <c r="E8" i="6"/>
  <c r="G8" i="6" s="1"/>
  <c r="G29" i="6" s="1"/>
  <c r="E10" i="6"/>
  <c r="G10" i="6" s="1"/>
  <c r="E7" i="6"/>
  <c r="G7" i="6" s="1"/>
  <c r="E9" i="6"/>
  <c r="G9" i="6" s="1"/>
  <c r="G30" i="6" s="1"/>
  <c r="G11" i="6" l="1"/>
  <c r="G13" i="6" s="1"/>
  <c r="G31" i="6"/>
  <c r="G19" i="6"/>
  <c r="G23" i="6" s="1"/>
  <c r="G25" i="6" s="1"/>
  <c r="E23" i="6"/>
  <c r="G28" i="6" l="1"/>
  <c r="G34" i="6" s="1"/>
  <c r="G36" i="6" s="1"/>
</calcChain>
</file>

<file path=xl/sharedStrings.xml><?xml version="1.0" encoding="utf-8"?>
<sst xmlns="http://schemas.openxmlformats.org/spreadsheetml/2006/main" count="45" uniqueCount="35">
  <si>
    <t>PERFOMANCE INDIVIDUALE</t>
  </si>
  <si>
    <t>VALORE PUNTO</t>
  </si>
  <si>
    <t>ECONOMIA BILANCIO</t>
  </si>
  <si>
    <t>MAGGIORAZIONE PER INTERIM</t>
  </si>
  <si>
    <t xml:space="preserve">economia CHE DEVE RITORNARE SUL FONDO </t>
  </si>
  <si>
    <t>Responsabili interessati</t>
  </si>
  <si>
    <t xml:space="preserve">PERFOMANCE ORGANIZZATIVA - </t>
  </si>
  <si>
    <t>sulla base del punteggio raggiunto negli obiettivi come da relazione</t>
  </si>
  <si>
    <t>sulla base della valutazione effettuata dal segretario comunale</t>
  </si>
  <si>
    <t>INDENNITA' RISULTATO EROGATA</t>
  </si>
  <si>
    <t xml:space="preserve">INDENNITA' DI RISULTATO </t>
  </si>
  <si>
    <t>PERFORMANCE ORGANIZZATIVA 45%</t>
  </si>
  <si>
    <t>PERFORMANCE INDIVIDUALE 55%</t>
  </si>
  <si>
    <t>Valore PUNTO</t>
  </si>
  <si>
    <t>Punteggio massimo possibile</t>
  </si>
  <si>
    <t>Periodo lavorato (mesi)</t>
  </si>
  <si>
    <t>Punteggio rapportato al periodo lavorato</t>
  </si>
  <si>
    <t>Punteggio SCHEDA</t>
  </si>
  <si>
    <t>Tempo LAVORATO %</t>
  </si>
  <si>
    <t>Importo  TEORICO SPETTANTE</t>
  </si>
  <si>
    <t xml:space="preserve">Perfomance individuale spettante </t>
  </si>
  <si>
    <t>Performance organizzativa spettante</t>
  </si>
  <si>
    <t>TOTALE INDENNITA' DI RISULTATO DA EROGARE</t>
  </si>
  <si>
    <t>PO 1</t>
  </si>
  <si>
    <t>PO 2</t>
  </si>
  <si>
    <t>PO 3</t>
  </si>
  <si>
    <t>PO 4</t>
  </si>
  <si>
    <t>% prevista 25</t>
  </si>
  <si>
    <t>Maggiorazione interim</t>
  </si>
  <si>
    <t>PO Economico Finanziario Personale</t>
  </si>
  <si>
    <t>Maggiorazione rapportata periodo interim 1 mese</t>
  </si>
  <si>
    <t>Servizio Territorio ed Ambiente</t>
  </si>
  <si>
    <t>Servizio Polizia Locale</t>
  </si>
  <si>
    <t xml:space="preserve">Servizio Economico Finanziario </t>
  </si>
  <si>
    <t>Servizio Affari Gnerali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</si>
</sst>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abSelected="1" topLeftCell="A16" zoomScaleNormal="100" workbookViewId="0">
      <selection activeCell="C29" sqref="C29"/>
    </sheetView>
  </sheetViews>
  <sheetFormatPr defaultColWidth="8.85546875" defaultRowHeight="15" x14ac:dyDescent="0.25"/>
  <cols>
    <col min="1" max="1" width="32.28515625" style="4" customWidth="1"/>
    <col min="2" max="2" width="11.85546875" style="4" customWidth="1"/>
    <col min="3" max="3" width="13.5703125" style="4" customWidth="1"/>
    <col min="4" max="4" width="13.28515625" style="4" customWidth="1"/>
    <col min="5" max="5" width="12.7109375" style="4" customWidth="1"/>
    <col min="6" max="6" width="28.28515625" style="4" customWidth="1"/>
    <col min="7" max="7" width="16.28515625" style="4" customWidth="1"/>
    <col min="8" max="16384" width="8.85546875" style="4"/>
  </cols>
  <sheetData>
    <row r="1" spans="1:7" x14ac:dyDescent="0.25">
      <c r="A1" s="5" t="s">
        <v>10</v>
      </c>
      <c r="B1" s="6">
        <v>7966.25</v>
      </c>
    </row>
    <row r="2" spans="1:7" x14ac:dyDescent="0.25">
      <c r="A2" s="5" t="s">
        <v>11</v>
      </c>
      <c r="B2" s="6">
        <f>B1*0.45</f>
        <v>3584.8125</v>
      </c>
    </row>
    <row r="3" spans="1:7" x14ac:dyDescent="0.25">
      <c r="A3" s="5" t="s">
        <v>12</v>
      </c>
      <c r="B3" s="6">
        <f>B1-B2</f>
        <v>4381.4375</v>
      </c>
    </row>
    <row r="5" spans="1:7" ht="45" x14ac:dyDescent="0.25">
      <c r="A5" s="7" t="s">
        <v>6</v>
      </c>
      <c r="B5" s="8">
        <f>B2</f>
        <v>3584.8125</v>
      </c>
      <c r="C5" s="5"/>
      <c r="D5" s="9" t="s">
        <v>13</v>
      </c>
      <c r="E5" s="10">
        <f>B5/B13</f>
        <v>8.9620312500000008</v>
      </c>
      <c r="F5" s="11" t="s">
        <v>5</v>
      </c>
      <c r="G5" s="1" t="s">
        <v>21</v>
      </c>
    </row>
    <row r="6" spans="1:7" x14ac:dyDescent="0.25">
      <c r="A6" s="5" t="s">
        <v>7</v>
      </c>
      <c r="B6" s="5"/>
      <c r="C6" s="5"/>
      <c r="D6" s="5"/>
      <c r="E6" s="6"/>
      <c r="F6" s="6"/>
      <c r="G6" s="5">
        <f>F6/B13</f>
        <v>0</v>
      </c>
    </row>
    <row r="7" spans="1:7" x14ac:dyDescent="0.25">
      <c r="A7" s="5" t="s">
        <v>31</v>
      </c>
      <c r="B7" s="18">
        <v>72.5</v>
      </c>
      <c r="C7" s="5"/>
      <c r="D7" s="5"/>
      <c r="E7" s="6">
        <f>E5*B7</f>
        <v>649.74726562500007</v>
      </c>
      <c r="F7" s="5" t="s">
        <v>23</v>
      </c>
      <c r="G7" s="21">
        <f>E7</f>
        <v>649.74726562500007</v>
      </c>
    </row>
    <row r="8" spans="1:7" x14ac:dyDescent="0.25">
      <c r="A8" s="5" t="s">
        <v>32</v>
      </c>
      <c r="B8" s="18">
        <v>93.33</v>
      </c>
      <c r="C8" s="5"/>
      <c r="D8" s="5"/>
      <c r="E8" s="6">
        <f>E5*B8</f>
        <v>836.42637656250008</v>
      </c>
      <c r="F8" s="5" t="s">
        <v>24</v>
      </c>
      <c r="G8" s="21">
        <f t="shared" ref="G8:G10" si="0">E8</f>
        <v>836.42637656250008</v>
      </c>
    </row>
    <row r="9" spans="1:7" x14ac:dyDescent="0.25">
      <c r="A9" s="5" t="s">
        <v>33</v>
      </c>
      <c r="B9" s="18">
        <v>98.75</v>
      </c>
      <c r="C9" s="5"/>
      <c r="D9" s="5"/>
      <c r="E9" s="6">
        <f>E5*B9</f>
        <v>885.00058593750009</v>
      </c>
      <c r="F9" s="6" t="s">
        <v>25</v>
      </c>
      <c r="G9" s="21">
        <f t="shared" si="0"/>
        <v>885.00058593750009</v>
      </c>
    </row>
    <row r="10" spans="1:7" x14ac:dyDescent="0.25">
      <c r="A10" s="5" t="s">
        <v>34</v>
      </c>
      <c r="B10" s="18">
        <v>81.67</v>
      </c>
      <c r="C10" s="5"/>
      <c r="D10" s="5"/>
      <c r="E10" s="6">
        <f>E5*B10</f>
        <v>731.92909218750003</v>
      </c>
      <c r="F10" s="5" t="s">
        <v>26</v>
      </c>
      <c r="G10" s="21">
        <f t="shared" si="0"/>
        <v>731.92909218750003</v>
      </c>
    </row>
    <row r="11" spans="1:7" x14ac:dyDescent="0.25">
      <c r="A11" s="5"/>
      <c r="B11" s="18">
        <f>SUM(B7:B10)</f>
        <v>346.25</v>
      </c>
      <c r="C11" s="5"/>
      <c r="D11" s="5"/>
      <c r="E11" s="5"/>
      <c r="F11" s="5"/>
      <c r="G11" s="21">
        <f>SUM(G7:G10)</f>
        <v>3103.1033203125003</v>
      </c>
    </row>
    <row r="12" spans="1:7" x14ac:dyDescent="0.25">
      <c r="G12" s="22"/>
    </row>
    <row r="13" spans="1:7" x14ac:dyDescent="0.25">
      <c r="A13" s="4" t="s">
        <v>14</v>
      </c>
      <c r="B13" s="4">
        <v>400</v>
      </c>
      <c r="D13" s="5" t="s">
        <v>4</v>
      </c>
      <c r="E13" s="5"/>
      <c r="F13" s="5"/>
      <c r="G13" s="21">
        <f>B5-G11</f>
        <v>481.70917968749973</v>
      </c>
    </row>
    <row r="16" spans="1:7" x14ac:dyDescent="0.25">
      <c r="A16" s="7" t="s">
        <v>0</v>
      </c>
      <c r="B16" s="8">
        <f>B3</f>
        <v>4381.4375</v>
      </c>
      <c r="C16" s="5"/>
      <c r="D16" s="12" t="s">
        <v>13</v>
      </c>
      <c r="E16" s="13">
        <f>B16/D23</f>
        <v>22.044968553459121</v>
      </c>
      <c r="G16" s="5" t="s">
        <v>1</v>
      </c>
    </row>
    <row r="17" spans="1:7" x14ac:dyDescent="0.25">
      <c r="A17" s="5" t="s">
        <v>8</v>
      </c>
      <c r="B17" s="5"/>
      <c r="C17" s="5"/>
      <c r="D17" s="5"/>
      <c r="E17" s="6"/>
      <c r="F17" s="6">
        <f>E17*0.55</f>
        <v>0</v>
      </c>
      <c r="G17" s="6">
        <f>F17/D23</f>
        <v>0</v>
      </c>
    </row>
    <row r="18" spans="1:7" ht="60" x14ac:dyDescent="0.25">
      <c r="A18" s="3"/>
      <c r="B18" s="1" t="s">
        <v>17</v>
      </c>
      <c r="C18" s="1" t="s">
        <v>15</v>
      </c>
      <c r="D18" s="1" t="s">
        <v>16</v>
      </c>
      <c r="E18" s="2" t="s">
        <v>19</v>
      </c>
      <c r="F18" s="2" t="s">
        <v>18</v>
      </c>
      <c r="G18" s="2" t="s">
        <v>20</v>
      </c>
    </row>
    <row r="19" spans="1:7" x14ac:dyDescent="0.25">
      <c r="A19" s="5" t="s">
        <v>23</v>
      </c>
      <c r="B19" s="16">
        <v>47.5</v>
      </c>
      <c r="C19" s="3">
        <v>12</v>
      </c>
      <c r="D19" s="16">
        <f>B19*C19/12</f>
        <v>47.5</v>
      </c>
      <c r="E19" s="21">
        <f>D19*E16</f>
        <v>1047.1360062893082</v>
      </c>
      <c r="F19" s="19">
        <v>1</v>
      </c>
      <c r="G19" s="21">
        <f>E19*F19</f>
        <v>1047.1360062893082</v>
      </c>
    </row>
    <row r="20" spans="1:7" x14ac:dyDescent="0.25">
      <c r="A20" s="5" t="s">
        <v>24</v>
      </c>
      <c r="B20" s="16">
        <v>51.25</v>
      </c>
      <c r="C20" s="3">
        <v>12</v>
      </c>
      <c r="D20" s="16">
        <f t="shared" ref="D20:D22" si="1">B20*C20/12</f>
        <v>51.25</v>
      </c>
      <c r="E20" s="21">
        <f>D20*E16</f>
        <v>1129.80463836478</v>
      </c>
      <c r="F20" s="19">
        <v>1</v>
      </c>
      <c r="G20" s="21">
        <f t="shared" ref="G20:G22" si="2">E20*F20</f>
        <v>1129.80463836478</v>
      </c>
    </row>
    <row r="21" spans="1:7" x14ac:dyDescent="0.25">
      <c r="A21" s="5" t="s">
        <v>25</v>
      </c>
      <c r="B21" s="16">
        <v>55</v>
      </c>
      <c r="C21" s="3">
        <v>12</v>
      </c>
      <c r="D21" s="16">
        <f t="shared" si="1"/>
        <v>55</v>
      </c>
      <c r="E21" s="21">
        <f>D21*E16</f>
        <v>1212.4732704402516</v>
      </c>
      <c r="F21" s="19">
        <v>1</v>
      </c>
      <c r="G21" s="21">
        <f t="shared" si="2"/>
        <v>1212.4732704402516</v>
      </c>
    </row>
    <row r="22" spans="1:7" x14ac:dyDescent="0.25">
      <c r="A22" s="5" t="s">
        <v>26</v>
      </c>
      <c r="B22" s="16">
        <v>45</v>
      </c>
      <c r="C22" s="3">
        <v>12</v>
      </c>
      <c r="D22" s="16">
        <f t="shared" si="1"/>
        <v>45</v>
      </c>
      <c r="E22" s="21">
        <f>D22*E16</f>
        <v>992.02358490566041</v>
      </c>
      <c r="F22" s="19">
        <v>1</v>
      </c>
      <c r="G22" s="21">
        <f t="shared" si="2"/>
        <v>992.02358490566041</v>
      </c>
    </row>
    <row r="23" spans="1:7" x14ac:dyDescent="0.25">
      <c r="A23" s="5"/>
      <c r="B23" s="16"/>
      <c r="C23" s="3"/>
      <c r="D23" s="16">
        <f>SUM(D19:D22)</f>
        <v>198.75</v>
      </c>
      <c r="E23" s="21">
        <f>SUM(E19:E22)</f>
        <v>4381.4375</v>
      </c>
      <c r="F23" s="3"/>
      <c r="G23" s="21">
        <f>SUM(G19:G22)</f>
        <v>4381.4375</v>
      </c>
    </row>
    <row r="25" spans="1:7" x14ac:dyDescent="0.25">
      <c r="D25" s="5" t="s">
        <v>4</v>
      </c>
      <c r="E25" s="5"/>
      <c r="F25" s="5"/>
      <c r="G25" s="6">
        <f>B16-G23</f>
        <v>0</v>
      </c>
    </row>
    <row r="26" spans="1:7" x14ac:dyDescent="0.25">
      <c r="A26" s="29" t="s">
        <v>22</v>
      </c>
      <c r="B26" s="30"/>
    </row>
    <row r="28" spans="1:7" x14ac:dyDescent="0.25">
      <c r="A28" s="5" t="s">
        <v>23</v>
      </c>
      <c r="B28" s="6"/>
      <c r="C28" s="5"/>
      <c r="D28" s="5"/>
      <c r="E28" s="5"/>
      <c r="F28" s="5"/>
      <c r="G28" s="21">
        <f>G7+G19</f>
        <v>1696.8832719143084</v>
      </c>
    </row>
    <row r="29" spans="1:7" x14ac:dyDescent="0.25">
      <c r="A29" s="5" t="s">
        <v>24</v>
      </c>
      <c r="B29" s="5"/>
      <c r="C29" s="5"/>
      <c r="D29" s="5"/>
      <c r="E29" s="5"/>
      <c r="F29" s="5"/>
      <c r="G29" s="21">
        <f>G8+G20</f>
        <v>1966.2310149272801</v>
      </c>
    </row>
    <row r="30" spans="1:7" x14ac:dyDescent="0.25">
      <c r="A30" s="5" t="s">
        <v>25</v>
      </c>
      <c r="B30" s="5"/>
      <c r="C30" s="5"/>
      <c r="D30" s="5"/>
      <c r="E30" s="5"/>
      <c r="F30" s="5"/>
      <c r="G30" s="21">
        <f t="shared" ref="G30:G31" si="3">G9+G21</f>
        <v>2097.4738563777519</v>
      </c>
    </row>
    <row r="31" spans="1:7" x14ac:dyDescent="0.25">
      <c r="A31" s="5" t="s">
        <v>26</v>
      </c>
      <c r="B31" s="5"/>
      <c r="C31" s="5"/>
      <c r="D31" s="5"/>
      <c r="E31" s="5"/>
      <c r="F31" s="5"/>
      <c r="G31" s="21">
        <f t="shared" si="3"/>
        <v>1723.9526770931604</v>
      </c>
    </row>
    <row r="32" spans="1:7" x14ac:dyDescent="0.25">
      <c r="G32" s="17"/>
    </row>
    <row r="33" spans="1:7" x14ac:dyDescent="0.25">
      <c r="G33" s="17"/>
    </row>
    <row r="34" spans="1:7" x14ac:dyDescent="0.25">
      <c r="D34" s="5" t="s">
        <v>9</v>
      </c>
      <c r="E34" s="5"/>
      <c r="F34" s="5"/>
      <c r="G34" s="21">
        <f>SUM(G28:G33)</f>
        <v>7484.5408203125007</v>
      </c>
    </row>
    <row r="35" spans="1:7" x14ac:dyDescent="0.25">
      <c r="G35" s="17"/>
    </row>
    <row r="36" spans="1:7" x14ac:dyDescent="0.25">
      <c r="D36" s="5" t="s">
        <v>2</v>
      </c>
      <c r="E36" s="5"/>
      <c r="F36" s="5"/>
      <c r="G36" s="21">
        <f>B1-G34</f>
        <v>481.70917968749927</v>
      </c>
    </row>
    <row r="39" spans="1:7" x14ac:dyDescent="0.25">
      <c r="A39" s="24" t="s">
        <v>3</v>
      </c>
      <c r="B39" s="3"/>
      <c r="C39" s="3"/>
    </row>
    <row r="40" spans="1:7" x14ac:dyDescent="0.25">
      <c r="A40" s="3"/>
      <c r="B40" s="20"/>
      <c r="C40" s="1" t="s">
        <v>27</v>
      </c>
      <c r="D40" s="15"/>
      <c r="E40" s="15"/>
    </row>
    <row r="41" spans="1:7" x14ac:dyDescent="0.25">
      <c r="A41" s="25" t="s">
        <v>29</v>
      </c>
      <c r="B41" s="26"/>
      <c r="C41" s="21">
        <v>8620.08</v>
      </c>
    </row>
    <row r="42" spans="1:7" x14ac:dyDescent="0.25">
      <c r="A42" s="25" t="s">
        <v>28</v>
      </c>
      <c r="B42" s="26"/>
      <c r="C42" s="21">
        <f>C41*0.235</f>
        <v>2025.7187999999999</v>
      </c>
      <c r="D42" s="14"/>
      <c r="E42" s="14"/>
    </row>
    <row r="43" spans="1:7" x14ac:dyDescent="0.25">
      <c r="A43" s="27" t="s">
        <v>30</v>
      </c>
      <c r="B43" s="28"/>
      <c r="C43" s="23">
        <f>C42/13*3</f>
        <v>467.47356923076921</v>
      </c>
      <c r="D43" s="14"/>
      <c r="E43" s="14"/>
      <c r="F43" s="14"/>
    </row>
    <row r="45" spans="1:7" x14ac:dyDescent="0.25">
      <c r="C45" s="14"/>
    </row>
  </sheetData>
  <mergeCells count="4">
    <mergeCell ref="A41:B41"/>
    <mergeCell ref="A42:B42"/>
    <mergeCell ref="A43:B43"/>
    <mergeCell ref="A26:B26"/>
  </mergeCells>
  <pageMargins left="0.7" right="0.7" top="0.75" bottom="0.75" header="0.3" footer="0.3"/>
  <pageSetup paperSize="9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 AMMINISTRAZIONE TRASPARENTE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Gatti</dc:creator>
  <cp:lastModifiedBy>Marika Daprati</cp:lastModifiedBy>
  <cp:lastPrinted>2023-03-28T07:10:00Z</cp:lastPrinted>
  <dcterms:created xsi:type="dcterms:W3CDTF">2020-12-07T14:29:17Z</dcterms:created>
  <dcterms:modified xsi:type="dcterms:W3CDTF">2025-05-29T15:30:11Z</dcterms:modified>
</cp:coreProperties>
</file>